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s://dtek-my.sharepoint.com/personal/koliushnm_dtek_com/Documents/Документи/ТОРГИ 2024/ТЕНДЕРНА  ДОКУМЕНТАЦІЯ/ТЕХНІЧНІ ПАСПОРТИ (Право власності) 2/ПОВЕРНЕННЯ НА ПРИЙОМ ПРОПОЗИЦІЙ/"/>
    </mc:Choice>
  </mc:AlternateContent>
  <xr:revisionPtr revIDLastSave="148" documentId="13_ncr:1_{77DB7142-8A0D-4C15-AB9B-2EE7C7E77B27}" xr6:coauthVersionLast="47" xr6:coauthVersionMax="47" xr10:uidLastSave="{2BFB625D-4972-4152-9072-923F1A12DCFD}"/>
  <bookViews>
    <workbookView xWindow="-1065" yWindow="1650" windowWidth="18585" windowHeight="10740" tabRatio="687" firstSheet="2" activeTab="2" xr2:uid="{00000000-000D-0000-FFFF-FFFF00000000}"/>
  </bookViews>
  <sheets>
    <sheet name="Розрахунок_Аналіз (2)" sheetId="10" state="hidden" r:id="rId1"/>
    <sheet name="Лист1" sheetId="9" state="hidden" r:id="rId2"/>
    <sheet name="Результати" sheetId="38" r:id="rId3"/>
  </sheets>
  <definedNames>
    <definedName name="_xlnm.Print_Area" localSheetId="2">Результати!#REF!</definedName>
    <definedName name="_xlnm.Print_Area" localSheetId="0">'Розрахунок_Аналіз (2)'!$A$1:$R$20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0" l="1"/>
  <c r="K14" i="10" s="1"/>
  <c r="L14" i="10" s="1"/>
  <c r="G14" i="10"/>
  <c r="J14" i="10" s="1"/>
  <c r="D14" i="10"/>
  <c r="I13" i="10"/>
  <c r="G13" i="10"/>
  <c r="J13" i="10" s="1"/>
  <c r="K13" i="10" s="1"/>
  <c r="L13" i="10" s="1"/>
  <c r="D13" i="10"/>
  <c r="I12" i="10"/>
  <c r="G12" i="10"/>
  <c r="J12" i="10" s="1"/>
  <c r="D12" i="10"/>
  <c r="I11" i="10"/>
  <c r="G11" i="10"/>
  <c r="J11" i="10" s="1"/>
  <c r="K11" i="10" s="1"/>
  <c r="L11" i="10" s="1"/>
  <c r="D11" i="10"/>
  <c r="K12" i="10" l="1"/>
  <c r="L12" i="10" s="1"/>
</calcChain>
</file>

<file path=xl/sharedStrings.xml><?xml version="1.0" encoding="utf-8"?>
<sst xmlns="http://schemas.openxmlformats.org/spreadsheetml/2006/main" count="89" uniqueCount="66">
  <si>
    <t>Вартісний еквівалент 1</t>
  </si>
  <si>
    <t>Вартісний еквівалент 2</t>
  </si>
  <si>
    <t>Кількість днів у році</t>
  </si>
  <si>
    <t>Аванс</t>
  </si>
  <si>
    <t>Ставка дисконтування станом на 2014 рік</t>
  </si>
  <si>
    <t>НЕВП</t>
  </si>
  <si>
    <t>В т.ч. роботи/послуги, грн.</t>
  </si>
  <si>
    <t xml:space="preserve"> Ціна пропозиції, грн. </t>
  </si>
  <si>
    <t>О/р, залишок після авансу,грн.</t>
  </si>
  <si>
    <t>К/д для О/р, відтермінування платежу</t>
  </si>
  <si>
    <t>Розрахунок ВЕ</t>
  </si>
  <si>
    <t>Аванс, грн.</t>
  </si>
  <si>
    <t>кількість к/д до закриття авансу</t>
  </si>
  <si>
    <t>ЦП</t>
  </si>
  <si>
    <t>А</t>
  </si>
  <si>
    <t>КдЗА</t>
  </si>
  <si>
    <t>Ор</t>
  </si>
  <si>
    <t>КдОр</t>
  </si>
  <si>
    <t xml:space="preserve">Очікувана вартість </t>
  </si>
  <si>
    <r>
      <t xml:space="preserve">Розрахунок ПКТ учасників - </t>
    </r>
    <r>
      <rPr>
        <sz val="12"/>
        <color indexed="14"/>
        <rFont val="Times New Roman"/>
        <family val="1"/>
        <charset val="204"/>
      </rPr>
      <t>стадія аналіз</t>
    </r>
  </si>
  <si>
    <t>остататочний розрахунок, залишок після авансу</t>
  </si>
  <si>
    <t>Розрахунок</t>
  </si>
  <si>
    <t>ТМЦ</t>
  </si>
  <si>
    <t>в т.ч. товар, грн.</t>
  </si>
  <si>
    <t>Р/П</t>
  </si>
  <si>
    <t>ВЕ</t>
  </si>
  <si>
    <t>Товариство з обмеженою відповідальністю
 «Торговий дім Одеського кабельного заводу «Одескабель»</t>
  </si>
  <si>
    <t>Товариство з обмеженою відповідальністю
 «Електрична Інноваційна група»</t>
  </si>
  <si>
    <t>Торгово-консалтинговий центр
 «Південкабельзбут» у формі ТОВ</t>
  </si>
  <si>
    <t>Предмет закупівлі: «27.32.1. Провід, кабелі електронні й електричні, інші» (кабелі 110 кВ)» справа № 15/29_ЗУ</t>
  </si>
  <si>
    <t xml:space="preserve">Ободяк </t>
  </si>
  <si>
    <t>Ця комерційна пропозиція сформована з урахуванням курус гривні по відношенню до долара США (1 долар США=15,06 грн.). У разі зміни курса більше ніж на 8% ця комерційна пропозиція буде перерахована.</t>
  </si>
  <si>
    <t xml:space="preserve">Ціна на кабель в специфікації розрахована, виходячи з курсу НБУ 14,97грн./$.У разі зміни курсу НБУ грн./$ більше ніж на 5%, вартість договору перераховується згіжно курсу НБУ </t>
  </si>
  <si>
    <t>Особливі умови оплати</t>
  </si>
  <si>
    <t>Ціни сформовані відповідно до курсу НБУ 15,00 і можуть бути змінені в меншу або більшу сторону в залежності від коливання курсу валют.</t>
  </si>
  <si>
    <t>Ціні за одиницю товару розрахована відповідно до курсу валют станом на 28.11.2014 року встановленого НБУ 1 дол. США=14,97 грн. У випадку зміни курсу долара до гривні, вказана ціна втратить свою актуальність. В такому випадку перерахунок ціни за товар здійснюється по формулі: АЦ=(Ц/К)*АК, де АЦ-актуальна ціна, Ц-ціна вказана в пропозиції, К-курс згідно якого розрахована ціна пропозиції, АК-актуальний курс - курс НБУ грн./дол на день оплати.</t>
  </si>
  <si>
    <t xml:space="preserve"> </t>
  </si>
  <si>
    <t>*Товариство з обмеженою відповідальністю
 «Торговий дім «Енергокомплект Україна»</t>
  </si>
  <si>
    <t>Ціна за одиницю товару розрахована відповідно до курсу валют станом на 28.11.2014 року встановленого НБУ 1 дол. США=14,97 грн. У випадку зміни курсу долара до гривні, вказана ціна втратить свою актуальність. В такому випадку перерахунок ціни за товар здійснюється по формулі: АЦ=(Ц/К)*АК, де АЦ-актуальна ціна, Ц-ціна вказана в пропозиції, К-курс згідно якого розрахована ціна пропозиції, АК-актуальний курс - курс НБУ грн./дол на день оплати.</t>
  </si>
  <si>
    <t xml:space="preserve">  Передплата 100% за 15 календарних днів до дня постачання товару.           Ціна за одиницю товару розрахована відповідно до курсу валют станом на 28.11.2014 року встановленого НБУ 1 дол. США=14,97 грн. У випадку зміни курсу долара до гривні, вказана ціна втратить свою актуальність. В такому випадку перерахунок ціни за товар здійснюється по формулі: АЦ=(Ц/К)*АК, де АЦ-актуальна ціна, Ц-ціна вказана в пропозиції, К-курс згідно якого розрахована ціна пропозиції, АК-актуальний курс - курс НБУ грн./дол на день оплати.</t>
  </si>
  <si>
    <t>Зміст умов оплати, який надає Ініціатор по висновку</t>
  </si>
  <si>
    <t>*Зміст умов оплати  по ПКТ, привязка до $ США</t>
  </si>
  <si>
    <t>ВИСНОВОК ТЕХНІЧНОГО ЕКСПЕРТА:</t>
  </si>
  <si>
    <t>Дякуємо Вам за надані пропозиції та сподіваємося на подальшу взаємовигідну співпрацю.</t>
  </si>
  <si>
    <t>Учасники</t>
  </si>
  <si>
    <t>Електронна Система</t>
  </si>
  <si>
    <t>Предмет закупівлі</t>
  </si>
  <si>
    <t xml:space="preserve">Дата  оголошення </t>
  </si>
  <si>
    <t xml:space="preserve">З питань укладення Договору звертатись  </t>
  </si>
  <si>
    <t xml:space="preserve">Повідомлення про результати торгів </t>
  </si>
  <si>
    <t>Замовник</t>
  </si>
  <si>
    <t>АТ «ДТЕК ДНІПРОВСЬКІ ЕЛЕКТРОМЕРЕЖІ»</t>
  </si>
  <si>
    <t>Шановний Учасник! Замовник прийняв рішення про результати торгів:</t>
  </si>
  <si>
    <t>НЕВП (дисконтована/приведена вартість)</t>
  </si>
  <si>
    <t xml:space="preserve">Фахівець ВЗРПКЗ Коліуш Наталія Миколаївна,  e-mail: KoliushNM@dtek.com. </t>
  </si>
  <si>
    <t>Не підлягає розгляду</t>
  </si>
  <si>
    <t xml:space="preserve">Ціна пропозиції, грн. без ПДВ   </t>
  </si>
  <si>
    <t xml:space="preserve">АКЦЕПТ </t>
  </si>
  <si>
    <t>«Комплекс робіт з проведення технічної інвентаризації, виготовлення технічного паспорта АТ "ДТЕК ДНІПРОВСЬКІ ЕЛЕКТРОМЕРЕЖІ", що розташовані в Дніпропетровській області». (3 Лота).</t>
  </si>
  <si>
    <t>https://smarttender.biz/komertsiyni-torgy/33452250/</t>
  </si>
  <si>
    <t>ФОП ШАМАХОВА ВІКТОРІЯ МИКОЛАЇВНА</t>
  </si>
  <si>
    <t>ТОВ "СОДЕЛЬ"</t>
  </si>
  <si>
    <t>ТОВАРИСТВО З ОБМЕЖЕНОЮ ВІДПОВІДАЛЬНІСТЮ "САРБОНА ІНВЕСТМЕНТС"</t>
  </si>
  <si>
    <t xml:space="preserve">ЛОТ 1 Комплекс робіт з проведення технічної інвентаризації, виготовлення технічного паспорта по кожному об’єкту нерухомого майна: до 100 метрів квадратних. </t>
  </si>
  <si>
    <t xml:space="preserve">ЛОТ 2 Комплекс робіт з проведення технічної інвентаризації, виготовлення технічного паспорта по кожному об’єкту нерухомого майна: від 101 метрів квадратних до 499 метрів квадратних. </t>
  </si>
  <si>
    <t xml:space="preserve">ЛОТ 3 Комплекс робіт з проведення технічної інвентаризації, виготовлення технічного паспорта по кожному об’єкту нерухомого майна: від 500 метрів квадратних.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</si>
</sst>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0"/>
      <name val="Arial Cyr"/>
      <charset val="204"/>
    </font>
    <font>
      <b/>
      <sz val="12"/>
      <color rgb="FF0000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10" fontId="2" fillId="0" borderId="0" xfId="0" applyNumberFormat="1" applyFont="1"/>
    <xf numFmtId="0" fontId="7" fillId="0" borderId="0" xfId="0" applyFont="1"/>
    <xf numFmtId="0" fontId="2" fillId="0" borderId="0" xfId="0" applyFont="1" applyFill="1"/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14" fontId="15" fillId="5" borderId="0" xfId="0" applyNumberFormat="1" applyFont="1" applyFill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vertical="center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7" borderId="1" xfId="2" applyFont="1" applyFill="1" applyBorder="1" applyAlignment="1">
      <alignment horizontal="left" vertical="center" wrapText="1"/>
    </xf>
    <xf numFmtId="0" fontId="11" fillId="7" borderId="1" xfId="2" applyFill="1" applyBorder="1" applyAlignment="1">
      <alignment horizontal="left" vertical="center" wrapText="1"/>
    </xf>
    <xf numFmtId="14" fontId="14" fillId="7" borderId="1" xfId="2" applyNumberFormat="1" applyFont="1" applyFill="1" applyBorder="1" applyAlignment="1">
      <alignment horizontal="left" vertical="center" wrapText="1"/>
    </xf>
    <xf numFmtId="0" fontId="16" fillId="7" borderId="1" xfId="2" applyFont="1" applyFill="1" applyBorder="1" applyAlignment="1">
      <alignment horizontal="left" vertical="center" wrapText="1"/>
    </xf>
    <xf numFmtId="4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left" vertical="center" wrapText="1"/>
    </xf>
    <xf numFmtId="14" fontId="6" fillId="5" borderId="0" xfId="0" applyNumberFormat="1" applyFont="1" applyFill="1" applyAlignment="1" applyProtection="1">
      <alignment horizontal="center" vertical="center" wrapText="1"/>
      <protection locked="0"/>
    </xf>
  </cellXfs>
  <cellStyles count="3">
    <cellStyle name="Гіперпосилання" xfId="2" builtinId="8"/>
    <cellStyle name="Звичайний" xfId="0" builtinId="0"/>
    <cellStyle name="Обычный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marttender.biz/komertsiyni-torgy/3345225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opLeftCell="A5" zoomScale="90" zoomScaleNormal="90" zoomScaleSheetLayoutView="90" workbookViewId="0">
      <selection activeCell="A11" sqref="A11:L14"/>
    </sheetView>
  </sheetViews>
  <sheetFormatPr defaultColWidth="9.140625" defaultRowHeight="15.75" x14ac:dyDescent="0.25"/>
  <cols>
    <col min="1" max="1" width="36.85546875" style="3" bestFit="1" customWidth="1"/>
    <col min="2" max="2" width="20.28515625" style="3" customWidth="1"/>
    <col min="3" max="3" width="12.7109375" style="3" hidden="1" customWidth="1"/>
    <col min="4" max="4" width="16.7109375" style="3" hidden="1" customWidth="1"/>
    <col min="5" max="5" width="14.7109375" style="3" bestFit="1" customWidth="1"/>
    <col min="6" max="6" width="14.42578125" style="3" bestFit="1" customWidth="1"/>
    <col min="7" max="7" width="14.7109375" style="3" bestFit="1" customWidth="1"/>
    <col min="8" max="8" width="17" style="3" bestFit="1" customWidth="1"/>
    <col min="9" max="9" width="11.28515625" style="3" bestFit="1" customWidth="1"/>
    <col min="10" max="10" width="15.140625" style="3" bestFit="1" customWidth="1"/>
    <col min="11" max="12" width="14.7109375" style="3" bestFit="1" customWidth="1"/>
    <col min="13" max="15" width="9.140625" style="3" customWidth="1"/>
    <col min="16" max="18" width="9.140625" style="1" customWidth="1"/>
    <col min="19" max="16384" width="9.140625" style="1"/>
  </cols>
  <sheetData>
    <row r="1" spans="1:18" ht="20.25" customHeight="1" x14ac:dyDescent="0.2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8" ht="21" customHeight="1" x14ac:dyDescent="0.2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8" x14ac:dyDescent="0.25">
      <c r="B4" s="3" t="s">
        <v>4</v>
      </c>
      <c r="E4" s="4">
        <v>0.17399999999999999</v>
      </c>
      <c r="F4" s="5"/>
    </row>
    <row r="5" spans="1:18" x14ac:dyDescent="0.25">
      <c r="B5" s="3" t="s">
        <v>2</v>
      </c>
      <c r="E5" s="3">
        <v>365</v>
      </c>
    </row>
    <row r="7" spans="1:18" ht="22.5" customHeight="1" x14ac:dyDescent="0.25">
      <c r="A7" s="15" t="s">
        <v>18</v>
      </c>
      <c r="B7" s="17">
        <v>4112160</v>
      </c>
      <c r="I7" s="6"/>
      <c r="J7" s="6"/>
      <c r="K7" s="6"/>
    </row>
    <row r="8" spans="1:18" ht="12.75" customHeight="1" x14ac:dyDescent="0.25">
      <c r="A8" s="7"/>
      <c r="B8" s="52" t="s">
        <v>0</v>
      </c>
      <c r="C8" s="52"/>
      <c r="D8" s="52"/>
      <c r="E8" s="53" t="s">
        <v>1</v>
      </c>
      <c r="F8" s="53"/>
      <c r="G8" s="54"/>
      <c r="H8" s="54"/>
      <c r="I8" s="55" t="s">
        <v>21</v>
      </c>
      <c r="J8" s="56"/>
      <c r="K8" s="57"/>
      <c r="L8" s="58" t="s">
        <v>5</v>
      </c>
    </row>
    <row r="9" spans="1:18" ht="63" x14ac:dyDescent="0.25">
      <c r="A9" s="7"/>
      <c r="B9" s="22" t="s">
        <v>7</v>
      </c>
      <c r="C9" s="22" t="s">
        <v>23</v>
      </c>
      <c r="D9" s="22" t="s">
        <v>6</v>
      </c>
      <c r="E9" s="23" t="s">
        <v>11</v>
      </c>
      <c r="F9" s="23" t="s">
        <v>12</v>
      </c>
      <c r="G9" s="24" t="s">
        <v>8</v>
      </c>
      <c r="H9" s="24" t="s">
        <v>9</v>
      </c>
      <c r="I9" s="8" t="s">
        <v>3</v>
      </c>
      <c r="J9" s="8" t="s">
        <v>20</v>
      </c>
      <c r="K9" s="8" t="s">
        <v>10</v>
      </c>
      <c r="L9" s="59"/>
      <c r="M9" s="38" t="s">
        <v>33</v>
      </c>
      <c r="N9" s="38"/>
      <c r="O9" s="38"/>
      <c r="P9" s="38"/>
      <c r="Q9" s="38"/>
      <c r="R9" s="38"/>
    </row>
    <row r="10" spans="1:18" x14ac:dyDescent="0.25">
      <c r="A10" s="7"/>
      <c r="B10" s="22" t="s">
        <v>13</v>
      </c>
      <c r="C10" s="22" t="s">
        <v>22</v>
      </c>
      <c r="D10" s="22" t="s">
        <v>24</v>
      </c>
      <c r="E10" s="23" t="s">
        <v>14</v>
      </c>
      <c r="F10" s="23" t="s">
        <v>15</v>
      </c>
      <c r="G10" s="24" t="s">
        <v>16</v>
      </c>
      <c r="H10" s="24" t="s">
        <v>17</v>
      </c>
      <c r="I10" s="8" t="s">
        <v>14</v>
      </c>
      <c r="J10" s="8" t="s">
        <v>16</v>
      </c>
      <c r="K10" s="8" t="s">
        <v>25</v>
      </c>
      <c r="L10" s="60"/>
      <c r="M10" s="18"/>
      <c r="N10" s="19"/>
      <c r="O10" s="19"/>
      <c r="P10" s="20"/>
      <c r="Q10" s="20"/>
      <c r="R10" s="21"/>
    </row>
    <row r="11" spans="1:18" s="2" customFormat="1" ht="60" customHeight="1" x14ac:dyDescent="0.25">
      <c r="A11" s="16" t="s">
        <v>26</v>
      </c>
      <c r="B11" s="9">
        <v>4715311.07</v>
      </c>
      <c r="C11" s="10">
        <v>0</v>
      </c>
      <c r="D11" s="10">
        <f>B11-C11</f>
        <v>4715311.07</v>
      </c>
      <c r="E11" s="10">
        <v>0</v>
      </c>
      <c r="F11" s="11">
        <v>0</v>
      </c>
      <c r="G11" s="10">
        <f>B11-E11</f>
        <v>4715311.07</v>
      </c>
      <c r="H11" s="12">
        <v>90</v>
      </c>
      <c r="I11" s="10">
        <f>E11*$E$4/$E$5*F11</f>
        <v>0</v>
      </c>
      <c r="J11" s="10">
        <f>G11*$E$4/$E$5*H11</f>
        <v>202306.22289369864</v>
      </c>
      <c r="K11" s="10">
        <f>I11-J11</f>
        <v>-202306.22289369864</v>
      </c>
      <c r="L11" s="13">
        <f>B11+K11</f>
        <v>4513004.8471063012</v>
      </c>
      <c r="M11" s="39" t="s">
        <v>34</v>
      </c>
      <c r="N11" s="40"/>
      <c r="O11" s="40"/>
      <c r="P11" s="40"/>
      <c r="Q11" s="40"/>
      <c r="R11" s="40"/>
    </row>
    <row r="12" spans="1:18" s="2" customFormat="1" ht="67.5" customHeight="1" x14ac:dyDescent="0.25">
      <c r="A12" s="16" t="s">
        <v>27</v>
      </c>
      <c r="B12" s="9">
        <v>4694149.26</v>
      </c>
      <c r="C12" s="10">
        <v>0</v>
      </c>
      <c r="D12" s="10">
        <f>B12-C12</f>
        <v>4694149.26</v>
      </c>
      <c r="E12" s="10">
        <v>1882000</v>
      </c>
      <c r="F12" s="11">
        <v>40</v>
      </c>
      <c r="G12" s="10">
        <f>B12-E12</f>
        <v>2812149.26</v>
      </c>
      <c r="H12" s="12">
        <v>90</v>
      </c>
      <c r="I12" s="10">
        <f>E12*$E$4/$E$5*F12</f>
        <v>35886.904109589042</v>
      </c>
      <c r="J12" s="10">
        <f>G12*$E$4/$E$5*H12</f>
        <v>120652.7600317808</v>
      </c>
      <c r="K12" s="10">
        <f>I12-J12</f>
        <v>-84765.855922191753</v>
      </c>
      <c r="L12" s="13">
        <f>B12+K12</f>
        <v>4609383.4040778084</v>
      </c>
      <c r="M12" s="41" t="s">
        <v>31</v>
      </c>
      <c r="N12" s="42"/>
      <c r="O12" s="42"/>
      <c r="P12" s="42"/>
      <c r="Q12" s="42"/>
      <c r="R12" s="43"/>
    </row>
    <row r="13" spans="1:18" ht="148.5" customHeight="1" x14ac:dyDescent="0.25">
      <c r="A13" s="25" t="s">
        <v>37</v>
      </c>
      <c r="B13" s="9">
        <v>4448226.28</v>
      </c>
      <c r="C13" s="10">
        <v>0</v>
      </c>
      <c r="D13" s="10">
        <f>B13-C13</f>
        <v>4448226.28</v>
      </c>
      <c r="E13" s="10">
        <v>4448226.28</v>
      </c>
      <c r="F13" s="11">
        <v>15</v>
      </c>
      <c r="G13" s="10">
        <f>B13-E13</f>
        <v>0</v>
      </c>
      <c r="H13" s="12">
        <v>0</v>
      </c>
      <c r="I13" s="10">
        <f>E13*$E$4/$E$5*F13</f>
        <v>31807.864632328765</v>
      </c>
      <c r="J13" s="10">
        <f>G13*$E$4/$E$5*H13</f>
        <v>0</v>
      </c>
      <c r="K13" s="10">
        <f>I13-J13</f>
        <v>31807.864632328765</v>
      </c>
      <c r="L13" s="26">
        <f>B13+K13</f>
        <v>4480034.1446323292</v>
      </c>
      <c r="M13" s="44" t="s">
        <v>35</v>
      </c>
      <c r="N13" s="45"/>
      <c r="O13" s="45"/>
      <c r="P13" s="45"/>
      <c r="Q13" s="45"/>
      <c r="R13" s="46"/>
    </row>
    <row r="14" spans="1:18" ht="68.25" customHeight="1" x14ac:dyDescent="0.25">
      <c r="A14" s="16" t="s">
        <v>28</v>
      </c>
      <c r="B14" s="9">
        <v>4685490</v>
      </c>
      <c r="C14" s="10">
        <v>0</v>
      </c>
      <c r="D14" s="10">
        <f>B14-C14</f>
        <v>4685490</v>
      </c>
      <c r="E14" s="10">
        <v>2811294</v>
      </c>
      <c r="F14" s="11">
        <v>30</v>
      </c>
      <c r="G14" s="10">
        <f>B14-E14</f>
        <v>1874196</v>
      </c>
      <c r="H14" s="12">
        <v>25</v>
      </c>
      <c r="I14" s="10">
        <f>E14*$E$4/$E$5*F14</f>
        <v>40205.355287671227</v>
      </c>
      <c r="J14" s="10">
        <f>G14*$E$4/$E$5*H14</f>
        <v>22336.308493150686</v>
      </c>
      <c r="K14" s="10">
        <f>I14-J14</f>
        <v>17869.046794520542</v>
      </c>
      <c r="L14" s="13">
        <f>B14+K14</f>
        <v>4703359.0467945207</v>
      </c>
      <c r="M14" s="37" t="s">
        <v>32</v>
      </c>
      <c r="N14" s="37"/>
      <c r="O14" s="37"/>
      <c r="P14" s="37"/>
      <c r="Q14" s="37"/>
      <c r="R14" s="37"/>
    </row>
    <row r="15" spans="1:18" ht="32.25" customHeight="1" x14ac:dyDescent="0.25">
      <c r="A15" s="14"/>
    </row>
    <row r="16" spans="1:18" x14ac:dyDescent="0.25">
      <c r="A16" s="47" t="s">
        <v>41</v>
      </c>
      <c r="B16" s="47"/>
      <c r="C16" s="47"/>
      <c r="D16" s="47"/>
      <c r="E16" s="47"/>
      <c r="F16" s="48" t="s">
        <v>40</v>
      </c>
      <c r="G16" s="49"/>
      <c r="H16" s="49"/>
      <c r="I16" s="49"/>
      <c r="J16" s="50"/>
    </row>
    <row r="17" spans="1:10" ht="138" customHeight="1" x14ac:dyDescent="0.25">
      <c r="A17" s="37" t="s">
        <v>38</v>
      </c>
      <c r="B17" s="37"/>
      <c r="C17" s="37"/>
      <c r="D17" s="37"/>
      <c r="E17" s="37"/>
      <c r="F17" s="37" t="s">
        <v>39</v>
      </c>
      <c r="G17" s="37"/>
      <c r="H17" s="37"/>
      <c r="I17" s="37"/>
      <c r="J17" s="37"/>
    </row>
    <row r="18" spans="1:10" x14ac:dyDescent="0.25">
      <c r="A18" s="14"/>
      <c r="F18" s="3" t="s">
        <v>36</v>
      </c>
    </row>
    <row r="19" spans="1:10" x14ac:dyDescent="0.25">
      <c r="A19" s="27" t="s">
        <v>30</v>
      </c>
    </row>
  </sheetData>
  <mergeCells count="15">
    <mergeCell ref="A1:L1"/>
    <mergeCell ref="A2:L2"/>
    <mergeCell ref="B8:D8"/>
    <mergeCell ref="E8:H8"/>
    <mergeCell ref="I8:K8"/>
    <mergeCell ref="L8:L10"/>
    <mergeCell ref="A17:E17"/>
    <mergeCell ref="F17:J17"/>
    <mergeCell ref="M9:R9"/>
    <mergeCell ref="M11:R11"/>
    <mergeCell ref="M12:R12"/>
    <mergeCell ref="M13:R13"/>
    <mergeCell ref="M14:R14"/>
    <mergeCell ref="A16:E16"/>
    <mergeCell ref="F16:J1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8" sqref="B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D25"/>
  <sheetViews>
    <sheetView tabSelected="1" topLeftCell="A17" zoomScaleNormal="100" zoomScaleSheetLayoutView="85" workbookViewId="0">
      <selection activeCell="B21" sqref="B21"/>
    </sheetView>
  </sheetViews>
  <sheetFormatPr defaultColWidth="9.140625" defaultRowHeight="30" customHeight="1" x14ac:dyDescent="0.2"/>
  <cols>
    <col min="1" max="1" width="43.5703125" style="28" customWidth="1"/>
    <col min="2" max="2" width="30.42578125" style="28" customWidth="1"/>
    <col min="3" max="3" width="32.42578125" style="28" customWidth="1"/>
    <col min="4" max="4" width="36.7109375" style="28" customWidth="1"/>
    <col min="5" max="16384" width="9.140625" style="28"/>
  </cols>
  <sheetData>
    <row r="1" spans="1:4" ht="30" customHeight="1" x14ac:dyDescent="0.2">
      <c r="A1" s="63" t="s">
        <v>49</v>
      </c>
      <c r="B1" s="64"/>
      <c r="C1" s="64"/>
      <c r="D1" s="64"/>
    </row>
    <row r="2" spans="1:4" ht="30" customHeight="1" x14ac:dyDescent="0.2">
      <c r="A2" s="65" t="s">
        <v>52</v>
      </c>
      <c r="B2" s="66"/>
      <c r="C2" s="66"/>
      <c r="D2" s="66"/>
    </row>
    <row r="3" spans="1:4" ht="48.75" customHeight="1" x14ac:dyDescent="0.2">
      <c r="A3" s="30" t="s">
        <v>46</v>
      </c>
      <c r="B3" s="67" t="s">
        <v>58</v>
      </c>
      <c r="C3" s="67"/>
      <c r="D3" s="67"/>
    </row>
    <row r="4" spans="1:4" ht="18.75" customHeight="1" x14ac:dyDescent="0.2">
      <c r="A4" s="30" t="s">
        <v>45</v>
      </c>
      <c r="B4" s="68" t="s">
        <v>59</v>
      </c>
      <c r="C4" s="68"/>
      <c r="D4" s="68"/>
    </row>
    <row r="5" spans="1:4" ht="19.5" customHeight="1" x14ac:dyDescent="0.2">
      <c r="A5" s="30" t="s">
        <v>47</v>
      </c>
      <c r="B5" s="69">
        <v>45356</v>
      </c>
      <c r="C5" s="69"/>
      <c r="D5" s="69"/>
    </row>
    <row r="6" spans="1:4" ht="21" customHeight="1" x14ac:dyDescent="0.2">
      <c r="A6" s="30" t="s">
        <v>50</v>
      </c>
      <c r="B6" s="67" t="s">
        <v>51</v>
      </c>
      <c r="C6" s="67"/>
      <c r="D6" s="67"/>
    </row>
    <row r="7" spans="1:4" ht="39.75" customHeight="1" x14ac:dyDescent="0.2">
      <c r="A7" s="30" t="s">
        <v>48</v>
      </c>
      <c r="B7" s="70" t="s">
        <v>54</v>
      </c>
      <c r="C7" s="70"/>
      <c r="D7" s="70"/>
    </row>
    <row r="8" spans="1:4" ht="14.25" customHeight="1" x14ac:dyDescent="0.2">
      <c r="A8" s="62"/>
      <c r="B8" s="62"/>
      <c r="C8" s="62"/>
      <c r="D8" s="29"/>
    </row>
    <row r="9" spans="1:4" ht="33.75" customHeight="1" x14ac:dyDescent="0.2">
      <c r="A9" s="72" t="s">
        <v>63</v>
      </c>
      <c r="B9" s="72"/>
      <c r="C9" s="72"/>
      <c r="D9" s="72"/>
    </row>
    <row r="10" spans="1:4" ht="48.75" customHeight="1" x14ac:dyDescent="0.2">
      <c r="A10" s="31" t="s">
        <v>44</v>
      </c>
      <c r="B10" s="35" t="s">
        <v>60</v>
      </c>
      <c r="C10" s="35" t="s">
        <v>61</v>
      </c>
      <c r="D10" s="35" t="s">
        <v>62</v>
      </c>
    </row>
    <row r="11" spans="1:4" ht="30" customHeight="1" x14ac:dyDescent="0.2">
      <c r="A11" s="31" t="s">
        <v>56</v>
      </c>
      <c r="B11" s="71">
        <v>51999.78</v>
      </c>
      <c r="C11" s="32">
        <v>52000</v>
      </c>
      <c r="D11" s="36">
        <v>57000</v>
      </c>
    </row>
    <row r="12" spans="1:4" ht="35.25" customHeight="1" x14ac:dyDescent="0.2">
      <c r="A12" s="31" t="s">
        <v>53</v>
      </c>
      <c r="B12" s="32">
        <v>50676.68</v>
      </c>
      <c r="C12" s="32">
        <v>50711.71</v>
      </c>
      <c r="D12" s="32">
        <v>53565.01</v>
      </c>
    </row>
    <row r="13" spans="1:4" ht="24.75" customHeight="1" x14ac:dyDescent="0.2">
      <c r="A13" s="31" t="s">
        <v>42</v>
      </c>
      <c r="B13" s="34" t="s">
        <v>57</v>
      </c>
      <c r="C13" s="34" t="s">
        <v>57</v>
      </c>
      <c r="D13" s="34" t="s">
        <v>55</v>
      </c>
    </row>
    <row r="14" spans="1:4" ht="33.75" customHeight="1" x14ac:dyDescent="0.2">
      <c r="A14" s="72" t="s">
        <v>64</v>
      </c>
      <c r="B14" s="72"/>
      <c r="C14" s="72"/>
      <c r="D14" s="72"/>
    </row>
    <row r="15" spans="1:4" ht="48.75" customHeight="1" x14ac:dyDescent="0.2">
      <c r="A15" s="31" t="s">
        <v>44</v>
      </c>
      <c r="B15" s="35" t="s">
        <v>60</v>
      </c>
      <c r="C15" s="35" t="s">
        <v>61</v>
      </c>
      <c r="D15" s="35" t="s">
        <v>62</v>
      </c>
    </row>
    <row r="16" spans="1:4" ht="30" customHeight="1" x14ac:dyDescent="0.2">
      <c r="A16" s="31" t="s">
        <v>56</v>
      </c>
      <c r="B16" s="71">
        <v>458923.14</v>
      </c>
      <c r="C16" s="32">
        <v>459000</v>
      </c>
      <c r="D16" s="36">
        <v>690000</v>
      </c>
    </row>
    <row r="17" spans="1:4" ht="35.25" customHeight="1" x14ac:dyDescent="0.2">
      <c r="A17" s="31" t="s">
        <v>53</v>
      </c>
      <c r="B17" s="32">
        <v>447860.7</v>
      </c>
      <c r="C17" s="32">
        <v>447935.71</v>
      </c>
      <c r="D17" s="32">
        <v>648418.52</v>
      </c>
    </row>
    <row r="18" spans="1:4" ht="24.75" customHeight="1" x14ac:dyDescent="0.2">
      <c r="A18" s="31" t="s">
        <v>42</v>
      </c>
      <c r="B18" s="34" t="s">
        <v>57</v>
      </c>
      <c r="C18" s="34" t="s">
        <v>57</v>
      </c>
      <c r="D18" s="34" t="s">
        <v>55</v>
      </c>
    </row>
    <row r="19" spans="1:4" ht="33.75" customHeight="1" x14ac:dyDescent="0.2">
      <c r="A19" s="72" t="s">
        <v>65</v>
      </c>
      <c r="B19" s="72"/>
      <c r="C19" s="72"/>
      <c r="D19" s="72"/>
    </row>
    <row r="20" spans="1:4" ht="48.75" customHeight="1" x14ac:dyDescent="0.2">
      <c r="A20" s="31" t="s">
        <v>44</v>
      </c>
      <c r="B20" s="35" t="s">
        <v>60</v>
      </c>
      <c r="C20" s="35" t="s">
        <v>61</v>
      </c>
      <c r="D20" s="35" t="s">
        <v>62</v>
      </c>
    </row>
    <row r="21" spans="1:4" ht="30" customHeight="1" x14ac:dyDescent="0.2">
      <c r="A21" s="31" t="s">
        <v>56</v>
      </c>
      <c r="B21" s="71">
        <v>80999.88</v>
      </c>
      <c r="C21" s="32">
        <v>81000</v>
      </c>
      <c r="D21" s="36">
        <v>130000</v>
      </c>
    </row>
    <row r="22" spans="1:4" ht="35.25" customHeight="1" x14ac:dyDescent="0.2">
      <c r="A22" s="31" t="s">
        <v>53</v>
      </c>
      <c r="B22" s="32">
        <v>79047.360000000001</v>
      </c>
      <c r="C22" s="32">
        <v>79101.72</v>
      </c>
      <c r="D22" s="32">
        <v>122165.81</v>
      </c>
    </row>
    <row r="23" spans="1:4" ht="24.75" customHeight="1" x14ac:dyDescent="0.2">
      <c r="A23" s="31" t="s">
        <v>42</v>
      </c>
      <c r="B23" s="34" t="s">
        <v>57</v>
      </c>
      <c r="C23" s="34" t="s">
        <v>57</v>
      </c>
      <c r="D23" s="34" t="s">
        <v>55</v>
      </c>
    </row>
    <row r="24" spans="1:4" ht="37.5" customHeight="1" x14ac:dyDescent="0.2">
      <c r="A24" s="61" t="s">
        <v>43</v>
      </c>
      <c r="B24" s="61"/>
      <c r="C24" s="61"/>
      <c r="D24" s="61"/>
    </row>
    <row r="25" spans="1:4" ht="30" customHeight="1" x14ac:dyDescent="0.2">
      <c r="B25" s="33"/>
      <c r="C25" s="33"/>
      <c r="D25" s="73">
        <v>45393</v>
      </c>
    </row>
  </sheetData>
  <sheetProtection formatCells="0" formatColumns="0" formatRows="0" insertRows="0" selectLockedCells="1"/>
  <mergeCells count="12">
    <mergeCell ref="A9:D9"/>
    <mergeCell ref="A14:D14"/>
    <mergeCell ref="A19:D19"/>
    <mergeCell ref="A24:D24"/>
    <mergeCell ref="A8:C8"/>
    <mergeCell ref="A1:D1"/>
    <mergeCell ref="A2:D2"/>
    <mergeCell ref="B3:D3"/>
    <mergeCell ref="B4:D4"/>
    <mergeCell ref="B5:D5"/>
    <mergeCell ref="B6:D6"/>
    <mergeCell ref="B7:D7"/>
  </mergeCells>
  <hyperlinks>
    <hyperlink ref="B4" r:id="rId1" xr:uid="{00000000-0004-0000-0200-000000000000}"/>
  </hyperlinks>
  <printOptions horizontalCentered="1"/>
  <pageMargins left="0.23622047244094491" right="0.23622047244094491" top="0.15748031496062992" bottom="0.15748031496062992" header="0" footer="0"/>
  <pageSetup paperSize="9" scale="3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9866A5878C1904989021E7A3F198553" ma:contentTypeVersion="0" ma:contentTypeDescription="Создание документа." ma:contentTypeScope="" ma:versionID="60b06e848421505a7701126fe90e0d3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3BDC0E-F334-44C2-B5ED-D4D6E6FA9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BAD7548-A510-4C45-8921-905C27842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FE9845-936F-46C7-9C07-1A6E946F98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Розрахунок_Аналіз (2)</vt:lpstr>
      <vt:lpstr>Лист1</vt:lpstr>
      <vt:lpstr>Результати</vt:lpstr>
      <vt:lpstr>'Розрахунок_Аналіз (2)'!Область_друку</vt:lpstr>
    </vt:vector>
  </TitlesOfParts>
  <Company>Киевэнерго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Marchenko Evgeniy</dc:creator>
  <cp:lastModifiedBy>Nataliia Koliush</cp:lastModifiedBy>
  <cp:lastPrinted>2017-06-20T07:55:23Z</cp:lastPrinted>
  <dcterms:created xsi:type="dcterms:W3CDTF">2012-10-26T10:29:28Z</dcterms:created>
  <dcterms:modified xsi:type="dcterms:W3CDTF">2024-04-11T11:26:30Z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Id">
    <vt:lpwstr>0x01010059866A5878C1904989021E7A3F198553</vt:lpwstr>
  </property>
</Properties>
</file>